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2" yWindow="60" windowWidth="12396" windowHeight="8808" activeTab="0"/>
  </bookViews>
  <sheets>
    <sheet name="別紙基準６" sheetId="1" r:id="rId1"/>
    <sheet name="旅費テーブル" sheetId="2" r:id="rId2"/>
  </sheets>
  <definedNames>
    <definedName name="_xlnm.Print_Area" localSheetId="0">'別紙基準６'!$A$1:$W$36</definedName>
  </definedNames>
  <calcPr fullCalcOnLoad="1"/>
</workbook>
</file>

<file path=xl/sharedStrings.xml><?xml version="1.0" encoding="utf-8"?>
<sst xmlns="http://schemas.openxmlformats.org/spreadsheetml/2006/main" count="162" uniqueCount="145">
  <si>
    <t xml:space="preserve">     治験薬等名称</t>
  </si>
  <si>
    <t xml:space="preserve">                       円</t>
  </si>
  <si>
    <t>　消費税及び地方消費税額</t>
  </si>
  <si>
    <t>　税込金額</t>
  </si>
  <si>
    <t>・当該研究に必要な追加の検査、画像診断料。</t>
  </si>
  <si>
    <t>・算出基準 → 保険点数の100/130×10 円</t>
  </si>
  <si>
    <t xml:space="preserve">    （１症例１報告書当たり単価：20,000円)</t>
  </si>
  <si>
    <t>・算出基準　→　技術料、機械損料、建物使用料等として</t>
  </si>
  <si>
    <t>研 究 課 題 名</t>
  </si>
  <si>
    <t>項　　 　目</t>
  </si>
  <si>
    <t>合         計</t>
  </si>
  <si>
    <t>・当該研究に必要な光熱水料、消耗品費、印刷製本費、通信運</t>
  </si>
  <si>
    <t>金      額</t>
  </si>
  <si>
    <t xml:space="preserve"> 建物使用料、その他</t>
  </si>
  <si>
    <t>（３） 副作用・感染症報告経費</t>
  </si>
  <si>
    <t>　研究関連書類の保管会社への保存委託に要する経費。</t>
  </si>
  <si>
    <t>　搬費、受託研究審査委員会の事務処理に必要な経費、研究の</t>
  </si>
  <si>
    <t>　進行の管理等に必要な経費。</t>
  </si>
  <si>
    <t>・１症例１報告書当たりの単価に症例数を乗じたものとする。</t>
  </si>
  <si>
    <t xml:space="preserve">  　なお、追加調査をすることにより、１症例当たり複数の報</t>
  </si>
  <si>
    <t xml:space="preserve">  告書を作成する場合にあっては、それぞれの報告書を１報告</t>
  </si>
  <si>
    <t xml:space="preserve">  書として経費を積算するも のとする。</t>
  </si>
  <si>
    <t>×</t>
  </si>
  <si>
    <t>＝</t>
  </si>
  <si>
    <t>←</t>
  </si>
  <si>
    <t>算　出　基　準　内　訳　実　例</t>
  </si>
  <si>
    <t>算      出      基      準</t>
  </si>
  <si>
    <t>交通費</t>
  </si>
  <si>
    <t>旅費所要見込額</t>
  </si>
  <si>
    <t>行き先</t>
  </si>
  <si>
    <t>ＪＲ等</t>
  </si>
  <si>
    <t>地下鉄等</t>
  </si>
  <si>
    <t>日帰り</t>
  </si>
  <si>
    <t>１泊２日</t>
  </si>
  <si>
    <t>２泊３日</t>
  </si>
  <si>
    <t>３泊４日</t>
  </si>
  <si>
    <t>備　考</t>
  </si>
  <si>
    <t>東京</t>
  </si>
  <si>
    <t>横浜</t>
  </si>
  <si>
    <t>名古屋</t>
  </si>
  <si>
    <t>京都</t>
  </si>
  <si>
    <t>－</t>
  </si>
  <si>
    <t>札幌</t>
  </si>
  <si>
    <t>伊丹経由</t>
  </si>
  <si>
    <t>仙台</t>
  </si>
  <si>
    <t>金沢</t>
  </si>
  <si>
    <t>神戸</t>
  </si>
  <si>
    <t>岡山</t>
  </si>
  <si>
    <t>広島</t>
  </si>
  <si>
    <t>松山</t>
  </si>
  <si>
    <t>長崎</t>
  </si>
  <si>
    <t>熊本</t>
  </si>
  <si>
    <t>那覇</t>
  </si>
  <si>
    <t>使用成績調査</t>
  </si>
  <si>
    <t>・当該研究の遂行に必要な旅費。</t>
  </si>
  <si>
    <t>回数（人数）</t>
  </si>
  <si>
    <t>←</t>
  </si>
  <si>
    <t>×</t>
  </si>
  <si>
    <t>＋</t>
  </si>
  <si>
    <t>・当該研究において求められている結果を導くために必要不可欠であり、かつ、施設で保有していない機械器具（保有していても当該研究に用いることのできない場合を含む。）の購入に要する経費。</t>
  </si>
  <si>
    <t>・当該研究を実施するために必要な非常勤職員の雇い上げに</t>
  </si>
  <si>
    <t xml:space="preserve"> 必要な経費（報酬、各種手当、社会保険料等）</t>
  </si>
  <si>
    <t>④ 備    品    費</t>
  </si>
  <si>
    <t>⑤ 賃　　　　　金</t>
  </si>
  <si>
    <t>⑥ 委    託    料</t>
  </si>
  <si>
    <t>⑧ 技術料、機械損料</t>
  </si>
  <si>
    <t>⑦ 管 理 的 経 費</t>
  </si>
  <si>
    <t>＊⑦以降の項目については小数以下切り捨て</t>
  </si>
  <si>
    <t xml:space="preserve">                上記経費①～⑦の30%</t>
  </si>
  <si>
    <t>・算出基準 → 上記①～⑥の10%</t>
  </si>
  <si>
    <t>独立行政法人国立病院機構 大阪医療センター受託研究経費算定用紙</t>
  </si>
  <si>
    <t>・算出基準　→「独立行政法人国立病院機構旅費規程」による。</t>
  </si>
  <si>
    <t>管理番号</t>
  </si>
  <si>
    <t>宿泊費</t>
  </si>
  <si>
    <t>宿泊雑費</t>
  </si>
  <si>
    <t>小倉</t>
  </si>
  <si>
    <t>博多</t>
  </si>
  <si>
    <t>hakata</t>
  </si>
  <si>
    <t>hakata1</t>
  </si>
  <si>
    <t>hiroshima</t>
  </si>
  <si>
    <t>hiroshima1</t>
  </si>
  <si>
    <t>hiroshima2</t>
  </si>
  <si>
    <t>hiroshima3</t>
  </si>
  <si>
    <t>kanazawa</t>
  </si>
  <si>
    <t>kanazawa1</t>
  </si>
  <si>
    <t>kanazawa2</t>
  </si>
  <si>
    <t>kanazawa3</t>
  </si>
  <si>
    <t>kokura</t>
  </si>
  <si>
    <t>kokura2</t>
  </si>
  <si>
    <t>kokura3</t>
  </si>
  <si>
    <t>kobe</t>
  </si>
  <si>
    <t>kumamoto</t>
  </si>
  <si>
    <t>kumamoto1</t>
  </si>
  <si>
    <t>kumamoto2</t>
  </si>
  <si>
    <t>kumamoto3</t>
  </si>
  <si>
    <t>matsuyam1</t>
  </si>
  <si>
    <t>matsuyam2</t>
  </si>
  <si>
    <t>matsuyam3</t>
  </si>
  <si>
    <t>nagasaki</t>
  </si>
  <si>
    <t>nagasaki1</t>
  </si>
  <si>
    <t>nagasaki2</t>
  </si>
  <si>
    <t>nagasaki3</t>
  </si>
  <si>
    <t>nagoya</t>
  </si>
  <si>
    <t>nagoya1</t>
  </si>
  <si>
    <t>nagoya2</t>
  </si>
  <si>
    <t>nagoya3</t>
  </si>
  <si>
    <t>naha</t>
  </si>
  <si>
    <t>naha1</t>
  </si>
  <si>
    <t>naha2</t>
  </si>
  <si>
    <t>naha3</t>
  </si>
  <si>
    <t>sapporo</t>
  </si>
  <si>
    <t>sendai</t>
  </si>
  <si>
    <t>sendai1</t>
  </si>
  <si>
    <t>sendai2</t>
  </si>
  <si>
    <t>sendai3</t>
  </si>
  <si>
    <t>tokyo</t>
  </si>
  <si>
    <t>hakata2</t>
  </si>
  <si>
    <t>hakata3</t>
  </si>
  <si>
    <t>kokura1</t>
  </si>
  <si>
    <t>kyoto</t>
  </si>
  <si>
    <t>matsuyam</t>
  </si>
  <si>
    <t>okayama</t>
  </si>
  <si>
    <t>okayama1</t>
  </si>
  <si>
    <t>okayama2</t>
  </si>
  <si>
    <t>okayama3</t>
  </si>
  <si>
    <t>sapporo1</t>
  </si>
  <si>
    <t>sapporo2</t>
  </si>
  <si>
    <t>sapporo3</t>
  </si>
  <si>
    <t>tokyo1</t>
  </si>
  <si>
    <t>tokyo2</t>
  </si>
  <si>
    <t>tokyo3</t>
  </si>
  <si>
    <t>yokohama</t>
  </si>
  <si>
    <t>yokohama1</t>
  </si>
  <si>
    <t>yokohama2</t>
  </si>
  <si>
    <t>yokohama3</t>
  </si>
  <si>
    <t>４．製造販売後調査に係る経費算出基準</t>
  </si>
  <si>
    <t>×</t>
  </si>
  <si>
    <t>税込金額</t>
  </si>
  <si>
    <t>税率8％</t>
  </si>
  <si>
    <t>税抜金額</t>
  </si>
  <si>
    <t>＝</t>
  </si>
  <si>
    <t>÷</t>
  </si>
  <si>
    <t xml:space="preserve"> ① 旅           費</t>
  </si>
  <si>
    <t>② 検査・画像診断料</t>
  </si>
  <si>
    <t>③ 報告書作成経費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</si>
</sst>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回&quot;"/>
    <numFmt numFmtId="178" formatCode="#,##0&quot;症例&quot;"/>
    <numFmt numFmtId="179" formatCode="#,##0&quot;報告書/例&quot;"/>
    <numFmt numFmtId="180" formatCode="#,##0.00_ "/>
  </numFmts>
  <fonts count="44">
    <font>
      <sz val="10"/>
      <name val="ＭＳ ゴシック"/>
      <family val="3"/>
    </font>
    <font>
      <sz val="11"/>
      <color indexed="8"/>
      <name val="ＭＳ Ｐゴシック"/>
      <family val="3"/>
    </font>
    <font>
      <sz val="6"/>
      <name val="ＭＳ Ｐゴシック"/>
      <family val="3"/>
    </font>
    <font>
      <sz val="11"/>
      <name val="丸ｺﾞｼｯｸ"/>
      <family val="3"/>
    </font>
    <font>
      <sz val="16"/>
      <name val="丸ｺﾞｼｯｸ"/>
      <family val="3"/>
    </font>
    <font>
      <sz val="18"/>
      <name val="丸ｺﾞｼｯｸ"/>
      <family val="3"/>
    </font>
    <font>
      <sz val="20"/>
      <name val="丸ｺﾞｼｯｸ"/>
      <family val="3"/>
    </font>
    <font>
      <sz val="6"/>
      <name val="ＭＳ ゴシック"/>
      <family val="3"/>
    </font>
    <font>
      <sz val="11"/>
      <color indexed="63"/>
      <name val="丸ｺﾞｼｯｸ"/>
      <family val="3"/>
    </font>
    <font>
      <sz val="18"/>
      <color indexed="63"/>
      <name val="丸ｺﾞｼｯｸ"/>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34999001026153564"/>
      <name val="丸ｺﾞｼｯｸ"/>
      <family val="3"/>
    </font>
    <font>
      <sz val="18"/>
      <color theme="1" tint="0.34999001026153564"/>
      <name val="丸ｺﾞｼｯｸ"/>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3499799966812134"/>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medium"/>
      <right style="thin"/>
      <top style="medium"/>
      <bottom/>
    </border>
    <border>
      <left style="thin"/>
      <right style="thin"/>
      <top style="medium"/>
      <bottom/>
    </border>
    <border>
      <left/>
      <right/>
      <top style="medium"/>
      <bottom style="thin"/>
    </border>
    <border>
      <left style="thin"/>
      <right style="medium"/>
      <top style="medium"/>
      <bottom/>
    </border>
    <border>
      <left style="medium"/>
      <right style="thin"/>
      <top/>
      <bottom style="thin"/>
    </border>
    <border>
      <left style="thin"/>
      <right/>
      <top style="thin"/>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style="thin"/>
      <right/>
      <top style="medium"/>
      <bottom/>
    </border>
    <border>
      <left/>
      <right style="thin"/>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protection/>
    </xf>
    <xf numFmtId="0" fontId="41" fillId="32" borderId="0" applyNumberFormat="0" applyBorder="0" applyAlignment="0" applyProtection="0"/>
  </cellStyleXfs>
  <cellXfs count="118">
    <xf numFmtId="0" fontId="0" fillId="0" borderId="0" xfId="0" applyAlignment="1">
      <alignment/>
    </xf>
    <xf numFmtId="0" fontId="3" fillId="0" borderId="0" xfId="0" applyFont="1" applyAlignment="1">
      <alignment/>
    </xf>
    <xf numFmtId="0" fontId="0" fillId="0" borderId="0" xfId="0" applyAlignment="1">
      <alignment horizont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0" fillId="0" borderId="0" xfId="0"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0" fontId="3" fillId="0" borderId="0" xfId="0" applyFont="1" applyAlignment="1">
      <alignment vertical="center"/>
    </xf>
    <xf numFmtId="176" fontId="3" fillId="0" borderId="19" xfId="0" applyNumberFormat="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vertical="center"/>
    </xf>
    <xf numFmtId="0" fontId="3" fillId="0" borderId="11" xfId="0" applyFont="1" applyBorder="1" applyAlignment="1">
      <alignment vertical="center"/>
    </xf>
    <xf numFmtId="0" fontId="3" fillId="0" borderId="22" xfId="0" applyFont="1" applyBorder="1" applyAlignment="1">
      <alignment vertical="center"/>
    </xf>
    <xf numFmtId="0" fontId="3" fillId="0" borderId="0" xfId="0" applyFont="1" applyAlignment="1">
      <alignment horizontal="center" vertical="center"/>
    </xf>
    <xf numFmtId="176" fontId="3" fillId="0" borderId="18" xfId="0" applyNumberFormat="1" applyFont="1" applyBorder="1" applyAlignment="1">
      <alignment vertical="center"/>
    </xf>
    <xf numFmtId="176" fontId="3" fillId="0" borderId="21" xfId="0" applyNumberFormat="1" applyFont="1" applyBorder="1" applyAlignment="1">
      <alignment vertical="center"/>
    </xf>
    <xf numFmtId="0" fontId="3" fillId="0" borderId="18" xfId="0" applyFont="1" applyBorder="1" applyAlignment="1">
      <alignment horizontal="center" vertical="center"/>
    </xf>
    <xf numFmtId="176" fontId="3" fillId="0" borderId="18" xfId="48" applyNumberFormat="1"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left" vertical="center"/>
    </xf>
    <xf numFmtId="176" fontId="3" fillId="0" borderId="17" xfId="48" applyNumberFormat="1" applyFont="1" applyBorder="1" applyAlignment="1">
      <alignment horizontal="right" vertical="center"/>
    </xf>
    <xf numFmtId="0" fontId="4" fillId="0" borderId="0" xfId="0" applyFont="1" applyAlignment="1">
      <alignment horizontal="center" vertical="center"/>
    </xf>
    <xf numFmtId="0" fontId="3" fillId="0" borderId="19" xfId="0" applyFont="1" applyBorder="1" applyAlignment="1">
      <alignment horizontal="center" vertical="center"/>
    </xf>
    <xf numFmtId="0" fontId="3" fillId="0" borderId="0" xfId="61" applyAlignment="1">
      <alignment horizontal="center" vertical="center"/>
      <protection/>
    </xf>
    <xf numFmtId="0" fontId="3" fillId="0" borderId="0" xfId="61" applyAlignment="1">
      <alignment vertical="center"/>
      <protection/>
    </xf>
    <xf numFmtId="0" fontId="3" fillId="0" borderId="23" xfId="61" applyBorder="1" applyAlignment="1">
      <alignment horizontal="center" vertical="center"/>
      <protection/>
    </xf>
    <xf numFmtId="0" fontId="3" fillId="0" borderId="24" xfId="61" applyBorder="1" applyAlignment="1">
      <alignment vertical="center"/>
      <protection/>
    </xf>
    <xf numFmtId="0" fontId="3" fillId="0" borderId="25" xfId="61" applyBorder="1" applyAlignment="1">
      <alignment vertical="center"/>
      <protection/>
    </xf>
    <xf numFmtId="0" fontId="3" fillId="0" borderId="26" xfId="61" applyBorder="1" applyAlignment="1">
      <alignment vertical="center"/>
      <protection/>
    </xf>
    <xf numFmtId="0" fontId="3" fillId="0" borderId="27" xfId="61" applyBorder="1" applyAlignment="1">
      <alignment horizontal="center" vertical="center"/>
      <protection/>
    </xf>
    <xf numFmtId="0" fontId="3" fillId="0" borderId="10" xfId="61" applyBorder="1" applyAlignment="1">
      <alignment horizontal="center" vertical="center"/>
      <protection/>
    </xf>
    <xf numFmtId="0" fontId="3" fillId="0" borderId="22" xfId="61" applyBorder="1" applyAlignment="1">
      <alignment horizontal="center" vertical="center"/>
      <protection/>
    </xf>
    <xf numFmtId="0" fontId="3" fillId="0" borderId="28" xfId="61" applyBorder="1" applyAlignment="1">
      <alignment horizontal="center" vertical="center"/>
      <protection/>
    </xf>
    <xf numFmtId="0" fontId="3" fillId="0" borderId="29" xfId="61" applyBorder="1" applyAlignment="1">
      <alignment horizontal="center" vertical="center"/>
      <protection/>
    </xf>
    <xf numFmtId="38" fontId="3" fillId="0" borderId="16" xfId="50" applyBorder="1" applyAlignment="1">
      <alignment vertical="center"/>
    </xf>
    <xf numFmtId="38" fontId="3" fillId="0" borderId="10" xfId="50" applyBorder="1" applyAlignment="1">
      <alignment vertical="center"/>
    </xf>
    <xf numFmtId="0" fontId="3" fillId="0" borderId="29" xfId="61" applyBorder="1" applyAlignment="1">
      <alignment vertical="center"/>
      <protection/>
    </xf>
    <xf numFmtId="0" fontId="3" fillId="0" borderId="30" xfId="61" applyBorder="1" applyAlignment="1">
      <alignment horizontal="center" vertical="center"/>
      <protection/>
    </xf>
    <xf numFmtId="0" fontId="3" fillId="0" borderId="31" xfId="61" applyBorder="1" applyAlignment="1">
      <alignment vertical="center"/>
      <protection/>
    </xf>
    <xf numFmtId="38" fontId="3" fillId="0" borderId="10" xfId="50" applyFont="1" applyBorder="1" applyAlignment="1">
      <alignment horizontal="right" vertical="center"/>
    </xf>
    <xf numFmtId="0" fontId="3" fillId="0" borderId="32" xfId="61" applyBorder="1" applyAlignment="1">
      <alignment horizontal="center" vertical="center"/>
      <protection/>
    </xf>
    <xf numFmtId="38" fontId="3" fillId="0" borderId="33" xfId="50" applyBorder="1" applyAlignment="1">
      <alignment vertical="center"/>
    </xf>
    <xf numFmtId="0" fontId="3" fillId="0" borderId="34" xfId="61" applyBorder="1" applyAlignment="1">
      <alignment vertical="center"/>
      <protection/>
    </xf>
    <xf numFmtId="0" fontId="3" fillId="0" borderId="0" xfId="61" applyAlignment="1">
      <alignment horizontal="left"/>
      <protection/>
    </xf>
    <xf numFmtId="0" fontId="3" fillId="0" borderId="0" xfId="61">
      <alignment/>
      <protection/>
    </xf>
    <xf numFmtId="0" fontId="3" fillId="0" borderId="0" xfId="61" applyAlignment="1">
      <alignment horizontal="center"/>
      <protection/>
    </xf>
    <xf numFmtId="0" fontId="3" fillId="0" borderId="0" xfId="61" applyFont="1" applyAlignment="1">
      <alignment horizontal="center"/>
      <protection/>
    </xf>
    <xf numFmtId="38" fontId="3" fillId="0" borderId="0" xfId="61" applyNumberFormat="1">
      <alignment/>
      <protection/>
    </xf>
    <xf numFmtId="0" fontId="3" fillId="33" borderId="11" xfId="0" applyFont="1" applyFill="1" applyBorder="1" applyAlignment="1" applyProtection="1">
      <alignment vertical="center"/>
      <protection locked="0"/>
    </xf>
    <xf numFmtId="0" fontId="3" fillId="33" borderId="22" xfId="0" applyFont="1" applyFill="1" applyBorder="1" applyAlignment="1" applyProtection="1">
      <alignment vertical="center"/>
      <protection locked="0"/>
    </xf>
    <xf numFmtId="0" fontId="3" fillId="33" borderId="21" xfId="0" applyFont="1" applyFill="1" applyBorder="1" applyAlignment="1" applyProtection="1">
      <alignment vertical="center"/>
      <protection locked="0"/>
    </xf>
    <xf numFmtId="176" fontId="3" fillId="33" borderId="10" xfId="0" applyNumberFormat="1" applyFont="1" applyFill="1" applyBorder="1" applyAlignment="1" applyProtection="1">
      <alignment vertical="center"/>
      <protection locked="0"/>
    </xf>
    <xf numFmtId="176" fontId="3" fillId="33" borderId="15" xfId="0" applyNumberFormat="1" applyFont="1" applyFill="1" applyBorder="1" applyAlignment="1" applyProtection="1">
      <alignment vertical="center"/>
      <protection locked="0"/>
    </xf>
    <xf numFmtId="176" fontId="3" fillId="33" borderId="16" xfId="0" applyNumberFormat="1" applyFont="1" applyFill="1" applyBorder="1" applyAlignment="1" applyProtection="1">
      <alignment vertical="center"/>
      <protection locked="0"/>
    </xf>
    <xf numFmtId="176" fontId="3" fillId="0" borderId="20" xfId="0" applyNumberFormat="1" applyFont="1" applyBorder="1" applyAlignment="1">
      <alignment vertical="center"/>
    </xf>
    <xf numFmtId="176" fontId="3" fillId="0" borderId="15" xfId="0" applyNumberFormat="1" applyFont="1" applyFill="1" applyBorder="1" applyAlignment="1" applyProtection="1">
      <alignment vertical="center"/>
      <protection/>
    </xf>
    <xf numFmtId="176" fontId="3" fillId="0" borderId="16" xfId="0" applyNumberFormat="1" applyFont="1" applyFill="1" applyBorder="1" applyAlignment="1" applyProtection="1">
      <alignment vertical="center"/>
      <protection/>
    </xf>
    <xf numFmtId="0" fontId="3" fillId="0" borderId="19" xfId="0" applyFont="1" applyBorder="1" applyAlignment="1">
      <alignment vertical="center"/>
    </xf>
    <xf numFmtId="176" fontId="3" fillId="33" borderId="21" xfId="0" applyNumberFormat="1" applyFont="1" applyFill="1" applyBorder="1" applyAlignment="1" applyProtection="1">
      <alignment vertical="center"/>
      <protection locked="0"/>
    </xf>
    <xf numFmtId="0" fontId="3" fillId="0" borderId="35" xfId="0" applyFont="1" applyBorder="1" applyAlignment="1">
      <alignment horizontal="center" vertical="center"/>
    </xf>
    <xf numFmtId="176" fontId="3" fillId="33" borderId="13" xfId="0" applyNumberFormat="1" applyFont="1" applyFill="1" applyBorder="1" applyAlignment="1" applyProtection="1">
      <alignment vertical="center"/>
      <protection locked="0"/>
    </xf>
    <xf numFmtId="0" fontId="3" fillId="0" borderId="20" xfId="0" applyFont="1" applyBorder="1" applyAlignment="1">
      <alignment vertical="center"/>
    </xf>
    <xf numFmtId="0" fontId="3" fillId="0" borderId="17" xfId="0" applyFont="1" applyBorder="1" applyAlignment="1">
      <alignment horizontal="center" vertical="center"/>
    </xf>
    <xf numFmtId="0" fontId="3" fillId="0" borderId="16" xfId="61" applyFont="1" applyBorder="1" applyAlignment="1">
      <alignment horizontal="center" vertical="center"/>
      <protection/>
    </xf>
    <xf numFmtId="0" fontId="3" fillId="0" borderId="30" xfId="61" applyFont="1" applyBorder="1" applyAlignment="1">
      <alignment horizontal="center" vertical="center"/>
      <protection/>
    </xf>
    <xf numFmtId="178" fontId="3" fillId="33" borderId="18" xfId="48" applyNumberFormat="1" applyFont="1" applyFill="1" applyBorder="1" applyAlignment="1" applyProtection="1">
      <alignment horizontal="center" vertical="center"/>
      <protection locked="0"/>
    </xf>
    <xf numFmtId="179" fontId="3" fillId="33" borderId="18" xfId="48" applyNumberFormat="1" applyFont="1" applyFill="1" applyBorder="1" applyAlignment="1" applyProtection="1">
      <alignment horizontal="center" vertical="center"/>
      <protection locked="0"/>
    </xf>
    <xf numFmtId="0" fontId="42" fillId="34" borderId="15" xfId="0" applyFont="1" applyFill="1" applyBorder="1" applyAlignment="1">
      <alignment horizontal="center" vertical="center"/>
    </xf>
    <xf numFmtId="176" fontId="42" fillId="34" borderId="15" xfId="0" applyNumberFormat="1" applyFont="1" applyFill="1" applyBorder="1" applyAlignment="1">
      <alignment vertical="center"/>
    </xf>
    <xf numFmtId="0" fontId="42" fillId="34" borderId="0" xfId="0" applyFont="1" applyFill="1" applyBorder="1" applyAlignment="1">
      <alignment vertical="center"/>
    </xf>
    <xf numFmtId="0" fontId="42" fillId="34" borderId="14" xfId="0" applyFont="1" applyFill="1" applyBorder="1" applyAlignment="1">
      <alignment vertical="center"/>
    </xf>
    <xf numFmtId="0" fontId="42" fillId="34" borderId="0" xfId="0" applyFont="1" applyFill="1" applyAlignment="1">
      <alignment horizontal="center" vertical="center"/>
    </xf>
    <xf numFmtId="0" fontId="42" fillId="34" borderId="12" xfId="0" applyFont="1" applyFill="1" applyBorder="1" applyAlignment="1" applyProtection="1">
      <alignment horizontal="center" vertical="center"/>
      <protection locked="0"/>
    </xf>
    <xf numFmtId="0" fontId="42" fillId="34" borderId="20" xfId="0" applyFont="1" applyFill="1" applyBorder="1" applyAlignment="1">
      <alignment vertical="center"/>
    </xf>
    <xf numFmtId="0" fontId="42" fillId="34" borderId="20" xfId="0" applyFont="1" applyFill="1" applyBorder="1" applyAlignment="1">
      <alignment horizontal="center" vertical="center"/>
    </xf>
    <xf numFmtId="0" fontId="42" fillId="34" borderId="20" xfId="0" applyFont="1" applyFill="1" applyBorder="1" applyAlignment="1" applyProtection="1">
      <alignment horizontal="center" vertical="center"/>
      <protection locked="0"/>
    </xf>
    <xf numFmtId="0" fontId="42" fillId="34" borderId="20" xfId="0" applyFont="1" applyFill="1" applyBorder="1" applyAlignment="1">
      <alignment horizontal="left" vertical="center"/>
    </xf>
    <xf numFmtId="0" fontId="42" fillId="34" borderId="21" xfId="0" applyFont="1" applyFill="1" applyBorder="1" applyAlignment="1">
      <alignment vertical="center"/>
    </xf>
    <xf numFmtId="0" fontId="42" fillId="34" borderId="16" xfId="0" applyFont="1" applyFill="1" applyBorder="1" applyAlignment="1">
      <alignment horizontal="center" vertical="center"/>
    </xf>
    <xf numFmtId="176" fontId="42" fillId="34" borderId="16" xfId="0" applyNumberFormat="1" applyFont="1" applyFill="1" applyBorder="1" applyAlignment="1">
      <alignment vertical="center"/>
    </xf>
    <xf numFmtId="0" fontId="42" fillId="34" borderId="18" xfId="0" applyFont="1" applyFill="1" applyBorder="1" applyAlignment="1">
      <alignment vertical="center"/>
    </xf>
    <xf numFmtId="0" fontId="42" fillId="34" borderId="19" xfId="0" applyFont="1" applyFill="1" applyBorder="1" applyAlignment="1">
      <alignment vertical="center"/>
    </xf>
    <xf numFmtId="0" fontId="43" fillId="34" borderId="0" xfId="0" applyFont="1" applyFill="1" applyAlignment="1">
      <alignment horizontal="center" vertical="center"/>
    </xf>
    <xf numFmtId="176" fontId="42" fillId="34" borderId="17" xfId="48" applyNumberFormat="1" applyFont="1" applyFill="1" applyBorder="1" applyAlignment="1">
      <alignment horizontal="right" vertical="center"/>
    </xf>
    <xf numFmtId="0" fontId="42" fillId="34" borderId="18" xfId="0" applyFont="1" applyFill="1" applyBorder="1" applyAlignment="1">
      <alignment horizontal="center" vertical="center"/>
    </xf>
    <xf numFmtId="177" fontId="42" fillId="34" borderId="18" xfId="48" applyNumberFormat="1" applyFont="1" applyFill="1" applyBorder="1" applyAlignment="1" applyProtection="1">
      <alignment horizontal="center" vertical="center"/>
      <protection locked="0"/>
    </xf>
    <xf numFmtId="176" fontId="42" fillId="34" borderId="18" xfId="48" applyNumberFormat="1" applyFont="1" applyFill="1" applyBorder="1" applyAlignment="1">
      <alignment horizontal="right" vertical="center"/>
    </xf>
    <xf numFmtId="176" fontId="42" fillId="34" borderId="18" xfId="48" applyNumberFormat="1" applyFont="1" applyFill="1" applyBorder="1" applyAlignment="1">
      <alignment horizontal="left" vertical="center"/>
    </xf>
    <xf numFmtId="180" fontId="42" fillId="34" borderId="18" xfId="48" applyNumberFormat="1" applyFont="1" applyFill="1" applyBorder="1" applyAlignment="1">
      <alignment horizontal="center" vertical="center"/>
    </xf>
    <xf numFmtId="0" fontId="42" fillId="34" borderId="19" xfId="0" applyFont="1" applyFill="1" applyBorder="1" applyAlignment="1">
      <alignment horizontal="center" vertical="center"/>
    </xf>
    <xf numFmtId="0" fontId="3" fillId="0" borderId="28" xfId="0" applyFont="1" applyBorder="1" applyAlignment="1">
      <alignment vertical="center" wrapText="1"/>
    </xf>
    <xf numFmtId="0" fontId="0" fillId="0" borderId="11" xfId="0" applyBorder="1" applyAlignment="1">
      <alignment vertical="center"/>
    </xf>
    <xf numFmtId="0" fontId="0" fillId="0" borderId="22" xfId="0" applyBorder="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0" xfId="0" applyFont="1" applyAlignment="1">
      <alignment horizontal="center" vertical="center"/>
    </xf>
    <xf numFmtId="176" fontId="3" fillId="0" borderId="0" xfId="48" applyNumberFormat="1" applyFont="1" applyBorder="1" applyAlignment="1">
      <alignment horizontal="left" vertical="center"/>
    </xf>
    <xf numFmtId="0" fontId="3" fillId="0" borderId="25" xfId="61" applyBorder="1" applyAlignment="1">
      <alignment horizontal="center" vertical="center"/>
      <protection/>
    </xf>
    <xf numFmtId="0" fontId="3" fillId="0" borderId="36" xfId="61" applyBorder="1" applyAlignment="1">
      <alignment horizontal="center" vertical="center"/>
      <protection/>
    </xf>
    <xf numFmtId="0" fontId="3" fillId="0" borderId="37"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_受託研究依頼者説明別表"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受託研究依頼者説明別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5</xdr:col>
      <xdr:colOff>2238375</xdr:colOff>
      <xdr:row>9</xdr:row>
      <xdr:rowOff>0</xdr:rowOff>
    </xdr:to>
    <xdr:sp>
      <xdr:nvSpPr>
        <xdr:cNvPr id="1" name="角丸四角形 1"/>
        <xdr:cNvSpPr>
          <a:spLocks/>
        </xdr:cNvSpPr>
      </xdr:nvSpPr>
      <xdr:spPr>
        <a:xfrm>
          <a:off x="1952625" y="2562225"/>
          <a:ext cx="6677025" cy="628650"/>
        </a:xfrm>
        <a:prstGeom prst="roundRect">
          <a:avLst/>
        </a:prstGeom>
        <a:solidFill>
          <a:srgbClr val="FFFFFF"/>
        </a:solidFill>
        <a:ln w="9525" cmpd="sng">
          <a:solidFill>
            <a:srgbClr val="595959"/>
          </a:solidFill>
          <a:headEnd type="none"/>
          <a:tailEnd type="none"/>
        </a:ln>
      </xdr:spPr>
      <xdr:txBody>
        <a:bodyPr vertOverflow="clip" wrap="square"/>
        <a:p>
          <a:pPr algn="l">
            <a:defRPr/>
          </a:pPr>
          <a:r>
            <a:rPr lang="en-US" cap="none" sz="1100" b="0" i="0" u="none" baseline="0">
              <a:solidFill>
                <a:srgbClr val="000000"/>
              </a:solidFill>
            </a:rPr>
            <a:t>旅費は原則として算定しません。特段の事情により算定が必要な場合は、事務局にお問い合わせください。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7"/>
  <sheetViews>
    <sheetView showGridLines="0" tabSelected="1" zoomScale="75" zoomScaleNormal="75" zoomScalePageLayoutView="0" workbookViewId="0" topLeftCell="A1">
      <selection activeCell="B6" sqref="B6"/>
    </sheetView>
  </sheetViews>
  <sheetFormatPr defaultColWidth="8.50390625" defaultRowHeight="12.75"/>
  <cols>
    <col min="1" max="1" width="25.625" style="0" customWidth="1"/>
    <col min="2" max="3" width="16.625" style="0" customWidth="1"/>
    <col min="4" max="4" width="12.625" style="0" customWidth="1"/>
    <col min="5" max="5" width="12.375" style="0" customWidth="1"/>
    <col min="6" max="6" width="29.875" style="0" customWidth="1"/>
    <col min="7" max="7" width="5.625" style="2" customWidth="1"/>
    <col min="8" max="8" width="12.625" style="0" customWidth="1"/>
    <col min="9" max="9" width="2.625" style="0" customWidth="1"/>
    <col min="10" max="10" width="8.625" style="0" customWidth="1"/>
    <col min="11" max="11" width="2.625" style="0" customWidth="1"/>
    <col min="12" max="12" width="13.00390625" style="0" customWidth="1"/>
    <col min="13" max="13" width="2.625" style="0" customWidth="1"/>
    <col min="14" max="14" width="10.625" style="0" customWidth="1"/>
    <col min="15" max="15" width="4.625" style="0" customWidth="1"/>
    <col min="16" max="16" width="12.625" style="0" customWidth="1"/>
    <col min="17" max="17" width="2.625" style="0" customWidth="1"/>
    <col min="18" max="18" width="8.625" style="0" customWidth="1"/>
    <col min="19" max="19" width="2.625" style="0" customWidth="1"/>
    <col min="20" max="20" width="12.625" style="0" customWidth="1"/>
    <col min="21" max="21" width="2.625" style="0" customWidth="1"/>
    <col min="22" max="22" width="10.625" style="0" customWidth="1"/>
  </cols>
  <sheetData>
    <row r="1" spans="1:24" s="18" customFormat="1" ht="21.75" customHeight="1">
      <c r="A1" s="108" t="s">
        <v>70</v>
      </c>
      <c r="B1" s="109"/>
      <c r="C1" s="109"/>
      <c r="D1" s="109"/>
      <c r="E1" s="109"/>
      <c r="F1" s="109"/>
      <c r="G1" s="28"/>
      <c r="H1" s="4"/>
      <c r="I1" s="4"/>
      <c r="J1" s="4"/>
      <c r="K1" s="4"/>
      <c r="L1" s="4"/>
      <c r="M1" s="4"/>
      <c r="N1" s="4"/>
      <c r="O1" s="4"/>
      <c r="P1" s="4"/>
      <c r="Q1" s="4"/>
      <c r="R1" s="4"/>
      <c r="S1" s="4"/>
      <c r="T1" s="4"/>
      <c r="U1" s="4"/>
      <c r="V1" s="4"/>
      <c r="W1" s="4"/>
      <c r="X1" s="4"/>
    </row>
    <row r="2" spans="1:24" s="18" customFormat="1" ht="30" customHeight="1">
      <c r="A2" s="4"/>
      <c r="B2" s="4"/>
      <c r="C2" s="4"/>
      <c r="D2" s="4"/>
      <c r="E2" s="4"/>
      <c r="F2" s="4"/>
      <c r="G2" s="28"/>
      <c r="H2" s="4"/>
      <c r="I2" s="4"/>
      <c r="J2" s="4"/>
      <c r="K2" s="4"/>
      <c r="L2" s="4"/>
      <c r="M2" s="4"/>
      <c r="N2" s="4"/>
      <c r="O2" s="4"/>
      <c r="P2" s="4"/>
      <c r="Q2" s="4"/>
      <c r="R2" s="4"/>
      <c r="S2" s="4"/>
      <c r="T2" s="4"/>
      <c r="U2" s="4"/>
      <c r="V2" s="4"/>
      <c r="W2" s="4"/>
      <c r="X2" s="4"/>
    </row>
    <row r="3" spans="1:24" s="18" customFormat="1" ht="30" customHeight="1">
      <c r="A3" s="21" t="s">
        <v>135</v>
      </c>
      <c r="B3" s="4"/>
      <c r="C3" s="4"/>
      <c r="D3" s="4"/>
      <c r="E3" s="5"/>
      <c r="F3" s="5"/>
      <c r="G3" s="28"/>
      <c r="H3" s="4"/>
      <c r="I3" s="4"/>
      <c r="J3" s="4"/>
      <c r="K3" s="4"/>
      <c r="L3" s="4"/>
      <c r="M3" s="4"/>
      <c r="N3" s="4"/>
      <c r="O3" s="4"/>
      <c r="P3" s="4"/>
      <c r="Q3" s="4"/>
      <c r="R3" s="4"/>
      <c r="S3" s="4"/>
      <c r="T3" s="4"/>
      <c r="U3" s="4"/>
      <c r="V3" s="4"/>
      <c r="W3" s="4"/>
      <c r="X3" s="4"/>
    </row>
    <row r="4" spans="1:24" s="18" customFormat="1" ht="30" customHeight="1">
      <c r="A4" s="25" t="s">
        <v>14</v>
      </c>
      <c r="B4" s="5"/>
      <c r="C4" s="5"/>
      <c r="D4" s="5"/>
      <c r="E4" s="9" t="s">
        <v>72</v>
      </c>
      <c r="F4" s="65"/>
      <c r="G4" s="28"/>
      <c r="H4" s="113" t="s">
        <v>25</v>
      </c>
      <c r="I4" s="113"/>
      <c r="J4" s="113"/>
      <c r="K4" s="113"/>
      <c r="L4" s="113"/>
      <c r="M4" s="113"/>
      <c r="N4" s="113"/>
      <c r="O4" s="113"/>
      <c r="P4" s="113"/>
      <c r="Q4" s="113"/>
      <c r="R4" s="113"/>
      <c r="S4" s="113"/>
      <c r="T4" s="113"/>
      <c r="U4" s="113"/>
      <c r="V4" s="113"/>
      <c r="W4" s="113"/>
      <c r="X4" s="36"/>
    </row>
    <row r="5" spans="1:24" s="18" customFormat="1" ht="30" customHeight="1">
      <c r="A5" s="6" t="s">
        <v>0</v>
      </c>
      <c r="B5" s="63"/>
      <c r="C5" s="63"/>
      <c r="D5" s="63"/>
      <c r="E5" s="63"/>
      <c r="F5" s="64"/>
      <c r="G5" s="28"/>
      <c r="H5" s="4"/>
      <c r="I5" s="4"/>
      <c r="J5" s="4"/>
      <c r="K5" s="4"/>
      <c r="L5" s="4"/>
      <c r="M5" s="4"/>
      <c r="N5" s="4"/>
      <c r="O5" s="4"/>
      <c r="P5" s="4"/>
      <c r="Q5" s="4"/>
      <c r="R5" s="4"/>
      <c r="S5" s="4"/>
      <c r="T5" s="4"/>
      <c r="U5" s="4"/>
      <c r="V5" s="4"/>
      <c r="W5" s="4"/>
      <c r="X5" s="4"/>
    </row>
    <row r="6" spans="1:24" s="18" customFormat="1" ht="30" customHeight="1">
      <c r="A6" s="6" t="s">
        <v>8</v>
      </c>
      <c r="B6" s="63"/>
      <c r="C6" s="63"/>
      <c r="D6" s="63"/>
      <c r="E6" s="63"/>
      <c r="F6" s="64"/>
      <c r="G6"/>
      <c r="H6"/>
      <c r="I6"/>
      <c r="J6"/>
      <c r="K6"/>
      <c r="L6"/>
      <c r="M6"/>
      <c r="N6"/>
      <c r="O6"/>
      <c r="P6"/>
      <c r="Q6"/>
      <c r="R6"/>
      <c r="S6" s="4"/>
      <c r="T6" s="4"/>
      <c r="U6" s="4"/>
      <c r="V6" s="4"/>
      <c r="W6" s="4"/>
      <c r="X6" s="4"/>
    </row>
    <row r="7" spans="1:24" s="18" customFormat="1" ht="30" customHeight="1">
      <c r="A7" s="13" t="s">
        <v>9</v>
      </c>
      <c r="B7" s="13" t="s">
        <v>12</v>
      </c>
      <c r="C7" s="110" t="s">
        <v>26</v>
      </c>
      <c r="D7" s="111"/>
      <c r="E7" s="111"/>
      <c r="F7" s="112"/>
      <c r="G7"/>
      <c r="H7"/>
      <c r="I7"/>
      <c r="J7"/>
      <c r="K7"/>
      <c r="L7"/>
      <c r="M7"/>
      <c r="N7"/>
      <c r="O7"/>
      <c r="P7"/>
      <c r="Q7"/>
      <c r="R7"/>
      <c r="S7" s="4"/>
      <c r="T7" s="4"/>
      <c r="U7" s="4"/>
      <c r="V7" s="4"/>
      <c r="W7" s="4"/>
      <c r="X7" s="4"/>
    </row>
    <row r="8" spans="1:24" ht="24.75" customHeight="1">
      <c r="A8" s="82" t="s">
        <v>142</v>
      </c>
      <c r="B8" s="83" t="s">
        <v>1</v>
      </c>
      <c r="C8" s="84" t="s">
        <v>54</v>
      </c>
      <c r="D8" s="84"/>
      <c r="E8" s="84"/>
      <c r="F8" s="85"/>
      <c r="G8" s="86"/>
      <c r="H8" s="87"/>
      <c r="I8" s="88"/>
      <c r="J8" s="89" t="s">
        <v>55</v>
      </c>
      <c r="K8" s="88"/>
      <c r="L8" s="90"/>
      <c r="M8" s="88"/>
      <c r="N8" s="89" t="s">
        <v>55</v>
      </c>
      <c r="O8" s="89"/>
      <c r="P8" s="91" t="s">
        <v>137</v>
      </c>
      <c r="Q8" s="89"/>
      <c r="R8" s="89" t="s">
        <v>138</v>
      </c>
      <c r="S8" s="89"/>
      <c r="T8" s="91" t="s">
        <v>139</v>
      </c>
      <c r="U8" s="92"/>
      <c r="V8" s="4"/>
      <c r="W8" s="4"/>
      <c r="X8" s="4"/>
    </row>
    <row r="9" spans="1:24" ht="24.75" customHeight="1">
      <c r="A9" s="93"/>
      <c r="B9" s="94">
        <f>T9</f>
        <v>0</v>
      </c>
      <c r="C9" s="95" t="s">
        <v>71</v>
      </c>
      <c r="D9" s="95"/>
      <c r="E9" s="95"/>
      <c r="F9" s="96"/>
      <c r="G9" s="97" t="s">
        <v>56</v>
      </c>
      <c r="H9" s="98">
        <f>IF(H8="",0,VLOOKUP(H8,'旅費テーブル'!A21:B78,2))</f>
        <v>0</v>
      </c>
      <c r="I9" s="99" t="s">
        <v>57</v>
      </c>
      <c r="J9" s="100">
        <v>0</v>
      </c>
      <c r="K9" s="95" t="s">
        <v>58</v>
      </c>
      <c r="L9" s="101">
        <f>IF(L8="",0,VLOOKUP(L8,'旅費テーブル'!A21:B78,2))</f>
        <v>0</v>
      </c>
      <c r="M9" s="99" t="s">
        <v>57</v>
      </c>
      <c r="N9" s="100">
        <v>0</v>
      </c>
      <c r="O9" s="99" t="s">
        <v>140</v>
      </c>
      <c r="P9" s="102">
        <f>H9*J9+L9*N9</f>
        <v>0</v>
      </c>
      <c r="Q9" s="102" t="s">
        <v>141</v>
      </c>
      <c r="R9" s="103">
        <v>1.08</v>
      </c>
      <c r="S9" s="99" t="s">
        <v>140</v>
      </c>
      <c r="T9" s="102">
        <f>P9/R9</f>
        <v>0</v>
      </c>
      <c r="U9" s="104"/>
      <c r="V9" s="4"/>
      <c r="W9" s="4"/>
      <c r="X9" s="4"/>
    </row>
    <row r="10" spans="1:24" s="18" customFormat="1" ht="30" customHeight="1">
      <c r="A10" s="12" t="s">
        <v>143</v>
      </c>
      <c r="B10" s="67">
        <v>0</v>
      </c>
      <c r="C10" s="5" t="s">
        <v>4</v>
      </c>
      <c r="D10" s="10"/>
      <c r="E10" s="10"/>
      <c r="F10" s="11"/>
      <c r="G10"/>
      <c r="H10"/>
      <c r="I10"/>
      <c r="J10"/>
      <c r="K10"/>
      <c r="L10"/>
      <c r="M10"/>
      <c r="N10"/>
      <c r="O10"/>
      <c r="P10"/>
      <c r="Q10"/>
      <c r="R10"/>
      <c r="S10" s="4"/>
      <c r="T10" s="4"/>
      <c r="U10" s="4"/>
      <c r="V10" s="4"/>
      <c r="W10" s="4"/>
      <c r="X10" s="4"/>
    </row>
    <row r="11" spans="1:24" s="18" customFormat="1" ht="30" customHeight="1">
      <c r="A11" s="13"/>
      <c r="B11" s="68"/>
      <c r="C11" s="15" t="s">
        <v>5</v>
      </c>
      <c r="D11" s="15"/>
      <c r="E11" s="15"/>
      <c r="F11" s="16"/>
      <c r="G11"/>
      <c r="H11"/>
      <c r="I11"/>
      <c r="J11"/>
      <c r="K11"/>
      <c r="L11"/>
      <c r="M11"/>
      <c r="N11"/>
      <c r="O11"/>
      <c r="P11"/>
      <c r="Q11"/>
      <c r="R11"/>
      <c r="S11"/>
      <c r="T11"/>
      <c r="U11"/>
      <c r="V11"/>
      <c r="W11"/>
      <c r="X11"/>
    </row>
    <row r="12" spans="1:24" s="18" customFormat="1" ht="30" customHeight="1">
      <c r="A12" s="12" t="s">
        <v>144</v>
      </c>
      <c r="B12" s="70" t="s">
        <v>1</v>
      </c>
      <c r="C12" s="5" t="s">
        <v>18</v>
      </c>
      <c r="D12" s="10"/>
      <c r="E12" s="10"/>
      <c r="F12" s="11"/>
      <c r="G12"/>
      <c r="H12"/>
      <c r="I12"/>
      <c r="J12"/>
      <c r="K12"/>
      <c r="L12"/>
      <c r="M12"/>
      <c r="N12"/>
      <c r="O12"/>
      <c r="P12"/>
      <c r="Q12"/>
      <c r="R12"/>
      <c r="S12"/>
      <c r="T12"/>
      <c r="U12"/>
      <c r="V12"/>
      <c r="W12"/>
      <c r="X12"/>
    </row>
    <row r="13" spans="1:26" s="18" customFormat="1" ht="30" customHeight="1">
      <c r="A13" s="12"/>
      <c r="B13" s="70"/>
      <c r="C13" s="5" t="s">
        <v>19</v>
      </c>
      <c r="D13" s="10"/>
      <c r="E13" s="10"/>
      <c r="F13" s="11"/>
      <c r="G13" s="3" t="s">
        <v>24</v>
      </c>
      <c r="H13" s="34" t="s">
        <v>53</v>
      </c>
      <c r="I13" s="23"/>
      <c r="J13" s="23"/>
      <c r="K13" s="23"/>
      <c r="L13" s="23"/>
      <c r="M13" s="23"/>
      <c r="N13" s="23"/>
      <c r="O13" s="24"/>
      <c r="P13"/>
      <c r="Q13"/>
      <c r="R13"/>
      <c r="S13"/>
      <c r="T13"/>
      <c r="U13"/>
      <c r="V13"/>
      <c r="W13" s="10"/>
      <c r="X13" s="10"/>
      <c r="Y13" s="10"/>
      <c r="Z13" s="4"/>
    </row>
    <row r="14" spans="1:26" s="18" customFormat="1" ht="30" customHeight="1">
      <c r="A14" s="12"/>
      <c r="B14" s="70">
        <f>N14</f>
        <v>80000</v>
      </c>
      <c r="C14" s="5" t="s">
        <v>20</v>
      </c>
      <c r="D14" s="10"/>
      <c r="E14" s="10"/>
      <c r="F14" s="11"/>
      <c r="G14" s="28"/>
      <c r="H14" s="35">
        <v>20000</v>
      </c>
      <c r="I14" s="31" t="s">
        <v>22</v>
      </c>
      <c r="J14" s="80">
        <v>2</v>
      </c>
      <c r="K14" s="31" t="s">
        <v>136</v>
      </c>
      <c r="L14" s="81">
        <v>2</v>
      </c>
      <c r="M14" s="31" t="s">
        <v>23</v>
      </c>
      <c r="N14" s="32">
        <f>H14*J14*L14</f>
        <v>80000</v>
      </c>
      <c r="O14" s="37"/>
      <c r="P14"/>
      <c r="Q14"/>
      <c r="R14"/>
      <c r="S14"/>
      <c r="T14"/>
      <c r="U14"/>
      <c r="V14"/>
      <c r="W14" s="33"/>
      <c r="X14" s="114"/>
      <c r="Y14" s="114"/>
      <c r="Z14" s="4"/>
    </row>
    <row r="15" spans="1:24" s="18" customFormat="1" ht="30" customHeight="1">
      <c r="A15" s="12"/>
      <c r="B15" s="70"/>
      <c r="C15" s="5" t="s">
        <v>21</v>
      </c>
      <c r="D15" s="10"/>
      <c r="E15" s="10"/>
      <c r="F15" s="11"/>
      <c r="G15" s="28"/>
      <c r="H15"/>
      <c r="I15"/>
      <c r="J15"/>
      <c r="K15"/>
      <c r="L15"/>
      <c r="M15"/>
      <c r="N15"/>
      <c r="O15"/>
      <c r="P15"/>
      <c r="Q15"/>
      <c r="R15"/>
      <c r="S15"/>
      <c r="T15"/>
      <c r="U15"/>
      <c r="V15"/>
      <c r="W15"/>
      <c r="X15" s="4"/>
    </row>
    <row r="16" spans="1:24" s="18" customFormat="1" ht="30" customHeight="1">
      <c r="A16" s="13"/>
      <c r="B16" s="71"/>
      <c r="C16" s="15" t="s">
        <v>6</v>
      </c>
      <c r="D16" s="15"/>
      <c r="E16" s="15"/>
      <c r="F16" s="16"/>
      <c r="G16" s="28"/>
      <c r="H16"/>
      <c r="I16"/>
      <c r="J16"/>
      <c r="K16"/>
      <c r="L16"/>
      <c r="M16"/>
      <c r="N16"/>
      <c r="O16"/>
      <c r="P16"/>
      <c r="Q16"/>
      <c r="R16"/>
      <c r="S16"/>
      <c r="T16"/>
      <c r="U16"/>
      <c r="V16"/>
      <c r="W16"/>
      <c r="X16" s="4"/>
    </row>
    <row r="17" spans="1:7" ht="51.75" customHeight="1">
      <c r="A17" s="6" t="s">
        <v>62</v>
      </c>
      <c r="B17" s="73">
        <v>0</v>
      </c>
      <c r="C17" s="105" t="s">
        <v>59</v>
      </c>
      <c r="D17" s="106"/>
      <c r="E17" s="106"/>
      <c r="F17" s="107"/>
      <c r="G17" s="28"/>
    </row>
    <row r="18" spans="1:7" ht="24.75" customHeight="1">
      <c r="A18" s="74" t="s">
        <v>63</v>
      </c>
      <c r="B18" s="75">
        <v>0</v>
      </c>
      <c r="C18" s="76" t="s">
        <v>60</v>
      </c>
      <c r="D18" s="23"/>
      <c r="E18" s="23"/>
      <c r="F18" s="24"/>
      <c r="G18" s="28"/>
    </row>
    <row r="19" spans="1:7" ht="24.75" customHeight="1">
      <c r="A19" s="77"/>
      <c r="B19" s="68"/>
      <c r="C19" s="15" t="s">
        <v>61</v>
      </c>
      <c r="D19" s="17"/>
      <c r="E19" s="17"/>
      <c r="F19" s="72"/>
      <c r="G19" s="28"/>
    </row>
    <row r="20" spans="1:24" s="18" customFormat="1" ht="30" customHeight="1">
      <c r="A20" s="6" t="s">
        <v>64</v>
      </c>
      <c r="B20" s="66">
        <v>0</v>
      </c>
      <c r="C20" s="7" t="s">
        <v>15</v>
      </c>
      <c r="D20" s="26"/>
      <c r="E20" s="26"/>
      <c r="F20" s="27"/>
      <c r="G20" s="28"/>
      <c r="H20"/>
      <c r="I20"/>
      <c r="J20"/>
      <c r="K20"/>
      <c r="L20"/>
      <c r="M20"/>
      <c r="N20"/>
      <c r="O20"/>
      <c r="P20"/>
      <c r="Q20"/>
      <c r="R20"/>
      <c r="S20"/>
      <c r="T20"/>
      <c r="U20"/>
      <c r="V20"/>
      <c r="W20"/>
      <c r="X20" s="4"/>
    </row>
    <row r="21" spans="1:24" s="18" customFormat="1" ht="30" customHeight="1">
      <c r="A21" s="12" t="s">
        <v>66</v>
      </c>
      <c r="B21" s="19" t="s">
        <v>1</v>
      </c>
      <c r="C21" s="5" t="s">
        <v>11</v>
      </c>
      <c r="D21" s="10"/>
      <c r="E21" s="10"/>
      <c r="F21" s="11"/>
      <c r="G21"/>
      <c r="H21"/>
      <c r="I21"/>
      <c r="J21"/>
      <c r="K21"/>
      <c r="L21"/>
      <c r="M21"/>
      <c r="N21"/>
      <c r="O21"/>
      <c r="P21"/>
      <c r="Q21"/>
      <c r="R21"/>
      <c r="S21"/>
      <c r="T21"/>
      <c r="U21"/>
      <c r="V21"/>
      <c r="W21"/>
      <c r="X21"/>
    </row>
    <row r="22" spans="1:24" s="18" customFormat="1" ht="30" customHeight="1">
      <c r="A22" s="12"/>
      <c r="B22" s="19">
        <f>INT(SUM(B8:B20)*10/100)</f>
        <v>8000</v>
      </c>
      <c r="C22" s="5" t="s">
        <v>16</v>
      </c>
      <c r="D22" s="10"/>
      <c r="E22" s="10"/>
      <c r="F22" s="11"/>
      <c r="G22"/>
      <c r="H22"/>
      <c r="I22"/>
      <c r="J22"/>
      <c r="K22"/>
      <c r="L22"/>
      <c r="M22"/>
      <c r="N22"/>
      <c r="O22"/>
      <c r="P22"/>
      <c r="Q22"/>
      <c r="R22"/>
      <c r="S22"/>
      <c r="T22"/>
      <c r="U22"/>
      <c r="V22"/>
      <c r="W22"/>
      <c r="X22"/>
    </row>
    <row r="23" spans="1:24" s="18" customFormat="1" ht="30" customHeight="1">
      <c r="A23" s="12"/>
      <c r="B23" s="19"/>
      <c r="C23" s="5" t="s">
        <v>17</v>
      </c>
      <c r="D23" s="10"/>
      <c r="E23" s="10"/>
      <c r="F23" s="11"/>
      <c r="G23"/>
      <c r="H23"/>
      <c r="I23"/>
      <c r="J23"/>
      <c r="K23"/>
      <c r="L23"/>
      <c r="M23"/>
      <c r="N23"/>
      <c r="O23"/>
      <c r="P23"/>
      <c r="Q23"/>
      <c r="R23"/>
      <c r="S23"/>
      <c r="T23"/>
      <c r="U23"/>
      <c r="V23"/>
      <c r="W23"/>
      <c r="X23"/>
    </row>
    <row r="24" spans="1:24" s="18" customFormat="1" ht="30" customHeight="1">
      <c r="A24" s="13"/>
      <c r="B24" s="20"/>
      <c r="C24" s="15" t="s">
        <v>69</v>
      </c>
      <c r="D24" s="15"/>
      <c r="E24" s="15"/>
      <c r="F24" s="16"/>
      <c r="G24"/>
      <c r="H24"/>
      <c r="I24"/>
      <c r="J24"/>
      <c r="K24"/>
      <c r="L24"/>
      <c r="M24"/>
      <c r="N24"/>
      <c r="O24"/>
      <c r="P24"/>
      <c r="Q24"/>
      <c r="R24"/>
      <c r="S24"/>
      <c r="T24"/>
      <c r="U24"/>
      <c r="V24"/>
      <c r="W24"/>
      <c r="X24"/>
    </row>
    <row r="25" spans="1:24" s="18" customFormat="1" ht="30" customHeight="1">
      <c r="A25" s="12" t="s">
        <v>65</v>
      </c>
      <c r="B25" s="19" t="s">
        <v>1</v>
      </c>
      <c r="C25" s="5" t="s">
        <v>7</v>
      </c>
      <c r="D25" s="10"/>
      <c r="E25" s="10"/>
      <c r="F25" s="11"/>
      <c r="G25"/>
      <c r="H25"/>
      <c r="I25"/>
      <c r="J25"/>
      <c r="K25"/>
      <c r="L25"/>
      <c r="M25"/>
      <c r="N25"/>
      <c r="O25"/>
      <c r="P25"/>
      <c r="Q25"/>
      <c r="R25"/>
      <c r="S25"/>
      <c r="T25"/>
      <c r="U25"/>
      <c r="V25"/>
      <c r="W25"/>
      <c r="X25"/>
    </row>
    <row r="26" spans="1:24" s="18" customFormat="1" ht="30" customHeight="1">
      <c r="A26" s="13" t="s">
        <v>13</v>
      </c>
      <c r="B26" s="20">
        <f>INT(SUM(B8:B24)*30/100)</f>
        <v>26400</v>
      </c>
      <c r="C26" s="15" t="s">
        <v>68</v>
      </c>
      <c r="D26" s="15"/>
      <c r="E26" s="15"/>
      <c r="F26" s="16"/>
      <c r="G26"/>
      <c r="H26"/>
      <c r="I26"/>
      <c r="J26"/>
      <c r="K26"/>
      <c r="L26"/>
      <c r="M26"/>
      <c r="N26"/>
      <c r="O26"/>
      <c r="P26"/>
      <c r="Q26"/>
      <c r="R26"/>
      <c r="S26"/>
      <c r="T26"/>
      <c r="U26"/>
      <c r="V26"/>
      <c r="W26"/>
      <c r="X26"/>
    </row>
    <row r="27" spans="1:24" s="18" customFormat="1" ht="30" customHeight="1">
      <c r="A27" s="12" t="s">
        <v>10</v>
      </c>
      <c r="B27" s="19" t="s">
        <v>1</v>
      </c>
      <c r="C27" s="8" t="s">
        <v>2</v>
      </c>
      <c r="D27" s="23"/>
      <c r="E27" s="69">
        <f>E28-B28</f>
        <v>11440</v>
      </c>
      <c r="F27" s="30"/>
      <c r="G27"/>
      <c r="H27"/>
      <c r="I27"/>
      <c r="J27"/>
      <c r="K27"/>
      <c r="L27"/>
      <c r="M27"/>
      <c r="N27"/>
      <c r="O27"/>
      <c r="P27"/>
      <c r="Q27"/>
      <c r="R27"/>
      <c r="S27"/>
      <c r="T27"/>
      <c r="U27"/>
      <c r="V27"/>
      <c r="W27"/>
      <c r="X27"/>
    </row>
    <row r="28" spans="1:24" s="18" customFormat="1" ht="30" customHeight="1">
      <c r="A28" s="13"/>
      <c r="B28" s="20">
        <f>SUM(B8:B26)</f>
        <v>114400</v>
      </c>
      <c r="C28" s="14" t="s">
        <v>3</v>
      </c>
      <c r="D28" s="17"/>
      <c r="E28" s="29">
        <f>INT(B28*1.1)</f>
        <v>125840</v>
      </c>
      <c r="F28" s="22"/>
      <c r="G28" s="28"/>
      <c r="H28"/>
      <c r="I28"/>
      <c r="J28"/>
      <c r="K28"/>
      <c r="L28"/>
      <c r="M28"/>
      <c r="N28"/>
      <c r="O28"/>
      <c r="P28"/>
      <c r="Q28"/>
      <c r="R28"/>
      <c r="S28"/>
      <c r="T28"/>
      <c r="U28"/>
      <c r="V28"/>
      <c r="W28"/>
      <c r="X28"/>
    </row>
    <row r="29" spans="1:24" s="18" customFormat="1" ht="30" customHeight="1">
      <c r="A29" s="21"/>
      <c r="B29" s="4"/>
      <c r="C29" s="4" t="s">
        <v>67</v>
      </c>
      <c r="D29" s="4"/>
      <c r="E29" s="4"/>
      <c r="F29" s="4"/>
      <c r="G29" s="28"/>
      <c r="H29"/>
      <c r="I29"/>
      <c r="J29"/>
      <c r="K29"/>
      <c r="L29"/>
      <c r="M29"/>
      <c r="N29"/>
      <c r="O29"/>
      <c r="P29"/>
      <c r="Q29"/>
      <c r="R29"/>
      <c r="S29"/>
      <c r="T29"/>
      <c r="U29"/>
      <c r="V29"/>
      <c r="W29"/>
      <c r="X29"/>
    </row>
    <row r="30" ht="12.75">
      <c r="G30" s="28"/>
    </row>
    <row r="31" spans="7:24" ht="12.75">
      <c r="G31" s="28"/>
      <c r="H31" s="4"/>
      <c r="I31" s="4"/>
      <c r="J31" s="4"/>
      <c r="K31" s="4"/>
      <c r="L31" s="4"/>
      <c r="M31" s="4"/>
      <c r="N31" s="4"/>
      <c r="O31" s="4"/>
      <c r="P31" s="4"/>
      <c r="Q31" s="4"/>
      <c r="R31" s="4"/>
      <c r="S31" s="4"/>
      <c r="T31" s="4"/>
      <c r="U31" s="4"/>
      <c r="V31" s="4"/>
      <c r="W31" s="4"/>
      <c r="X31" s="4"/>
    </row>
    <row r="32" spans="7:24" ht="12.75">
      <c r="G32" s="28"/>
      <c r="H32" s="4"/>
      <c r="I32" s="4"/>
      <c r="J32" s="4"/>
      <c r="K32" s="4"/>
      <c r="L32" s="4"/>
      <c r="M32" s="4"/>
      <c r="N32" s="4"/>
      <c r="O32" s="4"/>
      <c r="P32" s="4"/>
      <c r="Q32" s="4"/>
      <c r="R32" s="4"/>
      <c r="S32" s="4"/>
      <c r="T32" s="4"/>
      <c r="U32" s="4"/>
      <c r="V32" s="4"/>
      <c r="W32" s="4"/>
      <c r="X32" s="4"/>
    </row>
    <row r="33" spans="7:24" ht="12.75">
      <c r="G33" s="28"/>
      <c r="H33" s="4"/>
      <c r="I33" s="4"/>
      <c r="J33" s="4"/>
      <c r="K33" s="4"/>
      <c r="L33" s="4"/>
      <c r="M33" s="4"/>
      <c r="N33" s="4"/>
      <c r="O33" s="4"/>
      <c r="P33" s="4"/>
      <c r="Q33" s="4"/>
      <c r="R33" s="4"/>
      <c r="S33" s="4"/>
      <c r="T33" s="4"/>
      <c r="U33" s="4"/>
      <c r="V33" s="4"/>
      <c r="W33" s="4"/>
      <c r="X33" s="4"/>
    </row>
    <row r="34" spans="7:24" ht="12.75">
      <c r="G34" s="28"/>
      <c r="H34" s="4"/>
      <c r="I34" s="4"/>
      <c r="J34" s="4"/>
      <c r="K34" s="4"/>
      <c r="L34" s="4"/>
      <c r="M34" s="4"/>
      <c r="N34" s="4"/>
      <c r="O34" s="4"/>
      <c r="P34" s="4"/>
      <c r="Q34" s="4"/>
      <c r="R34" s="4"/>
      <c r="S34" s="4"/>
      <c r="T34" s="4"/>
      <c r="U34" s="4"/>
      <c r="V34" s="4"/>
      <c r="W34" s="4"/>
      <c r="X34" s="4"/>
    </row>
    <row r="35" spans="7:24" ht="12.75">
      <c r="G35" s="28"/>
      <c r="H35" s="4"/>
      <c r="I35" s="4"/>
      <c r="J35" s="4"/>
      <c r="K35" s="4"/>
      <c r="L35" s="4"/>
      <c r="M35" s="4"/>
      <c r="N35" s="4"/>
      <c r="O35" s="4"/>
      <c r="P35" s="4"/>
      <c r="Q35" s="4"/>
      <c r="R35" s="4"/>
      <c r="S35" s="4"/>
      <c r="T35" s="4"/>
      <c r="U35" s="4"/>
      <c r="V35" s="4"/>
      <c r="W35" s="4"/>
      <c r="X35" s="4"/>
    </row>
    <row r="36" spans="8:24" ht="12.75">
      <c r="H36" s="4"/>
      <c r="I36" s="4"/>
      <c r="J36" s="4"/>
      <c r="K36" s="4"/>
      <c r="L36" s="4"/>
      <c r="M36" s="4"/>
      <c r="N36" s="4"/>
      <c r="O36" s="4"/>
      <c r="P36" s="4"/>
      <c r="Q36" s="4"/>
      <c r="R36" s="4"/>
      <c r="S36" s="4"/>
      <c r="T36" s="4"/>
      <c r="U36" s="4"/>
      <c r="V36" s="4"/>
      <c r="W36" s="4"/>
      <c r="X36" s="4"/>
    </row>
    <row r="37" spans="8:24" ht="12.75">
      <c r="H37" s="1"/>
      <c r="I37" s="1"/>
      <c r="J37" s="1"/>
      <c r="K37" s="1"/>
      <c r="L37" s="1"/>
      <c r="M37" s="1"/>
      <c r="N37" s="1"/>
      <c r="O37" s="1"/>
      <c r="P37" s="1"/>
      <c r="Q37" s="1"/>
      <c r="R37" s="1"/>
      <c r="S37" s="1"/>
      <c r="T37" s="1"/>
      <c r="U37" s="1"/>
      <c r="V37" s="1"/>
      <c r="W37" s="1"/>
      <c r="X37" s="1"/>
    </row>
  </sheetData>
  <sheetProtection/>
  <mergeCells count="5">
    <mergeCell ref="C17:F17"/>
    <mergeCell ref="A1:F1"/>
    <mergeCell ref="C7:F7"/>
    <mergeCell ref="H4:W4"/>
    <mergeCell ref="X14:Y14"/>
  </mergeCells>
  <printOptions/>
  <pageMargins left="0.7874015748031497" right="0.3937007874015748" top="0.44" bottom="0.4" header="0.34" footer="0.34"/>
  <pageSetup horizontalDpi="300" verticalDpi="300" orientation="landscape" paperSize="9" scale="60" r:id="rId2"/>
  <headerFooter alignWithMargins="0">
    <oddHeader>&amp;R別紙基準６</oddHeader>
  </headerFooter>
  <drawing r:id="rId1"/>
</worksheet>
</file>

<file path=xl/worksheets/sheet2.xml><?xml version="1.0" encoding="utf-8"?>
<worksheet xmlns="http://schemas.openxmlformats.org/spreadsheetml/2006/main" xmlns:r="http://schemas.openxmlformats.org/officeDocument/2006/relationships">
  <dimension ref="A1:J78"/>
  <sheetViews>
    <sheetView zoomScalePageLayoutView="0" workbookViewId="0" topLeftCell="A1">
      <selection activeCell="B4" sqref="B4"/>
    </sheetView>
  </sheetViews>
  <sheetFormatPr defaultColWidth="10.375" defaultRowHeight="12.75"/>
  <cols>
    <col min="1" max="1" width="12.125" style="60" customWidth="1"/>
    <col min="2" max="10" width="12.125" style="59" customWidth="1"/>
    <col min="11" max="16384" width="10.375" style="59" customWidth="1"/>
  </cols>
  <sheetData>
    <row r="1" s="39" customFormat="1" ht="21" customHeight="1" thickBot="1">
      <c r="A1" s="38"/>
    </row>
    <row r="2" spans="1:10" s="39" customFormat="1" ht="21" customHeight="1">
      <c r="A2" s="40"/>
      <c r="B2" s="116" t="s">
        <v>27</v>
      </c>
      <c r="C2" s="117"/>
      <c r="D2" s="41"/>
      <c r="E2" s="41"/>
      <c r="F2" s="42"/>
      <c r="G2" s="115" t="s">
        <v>28</v>
      </c>
      <c r="H2" s="115"/>
      <c r="I2" s="42"/>
      <c r="J2" s="43"/>
    </row>
    <row r="3" spans="1:10" s="38" customFormat="1" ht="21" customHeight="1">
      <c r="A3" s="44" t="s">
        <v>29</v>
      </c>
      <c r="B3" s="45" t="s">
        <v>30</v>
      </c>
      <c r="C3" s="45" t="s">
        <v>31</v>
      </c>
      <c r="D3" s="78" t="s">
        <v>73</v>
      </c>
      <c r="E3" s="78" t="s">
        <v>74</v>
      </c>
      <c r="F3" s="46" t="s">
        <v>32</v>
      </c>
      <c r="G3" s="45" t="s">
        <v>33</v>
      </c>
      <c r="H3" s="45" t="s">
        <v>34</v>
      </c>
      <c r="I3" s="47" t="s">
        <v>35</v>
      </c>
      <c r="J3" s="48" t="s">
        <v>36</v>
      </c>
    </row>
    <row r="4" spans="1:10" s="39" customFormat="1" ht="21" customHeight="1">
      <c r="A4" s="44" t="s">
        <v>37</v>
      </c>
      <c r="B4" s="49">
        <v>28900</v>
      </c>
      <c r="C4" s="49">
        <v>360</v>
      </c>
      <c r="D4" s="49">
        <v>10000</v>
      </c>
      <c r="E4" s="49">
        <v>2000</v>
      </c>
      <c r="F4" s="50">
        <v>29260</v>
      </c>
      <c r="G4" s="50">
        <v>41260</v>
      </c>
      <c r="H4" s="50">
        <v>53260</v>
      </c>
      <c r="I4" s="50">
        <v>65260</v>
      </c>
      <c r="J4" s="51"/>
    </row>
    <row r="5" spans="1:10" s="39" customFormat="1" ht="21" customHeight="1">
      <c r="A5" s="52" t="s">
        <v>38</v>
      </c>
      <c r="B5" s="50">
        <v>28240</v>
      </c>
      <c r="C5" s="50">
        <v>360</v>
      </c>
      <c r="D5" s="50">
        <v>10000</v>
      </c>
      <c r="E5" s="50">
        <v>2000</v>
      </c>
      <c r="F5" s="50">
        <v>28600</v>
      </c>
      <c r="G5" s="50">
        <v>40600</v>
      </c>
      <c r="H5" s="50">
        <v>52600</v>
      </c>
      <c r="I5" s="50">
        <v>64600</v>
      </c>
      <c r="J5" s="53"/>
    </row>
    <row r="6" spans="1:10" s="39" customFormat="1" ht="21" customHeight="1">
      <c r="A6" s="52" t="s">
        <v>39</v>
      </c>
      <c r="B6" s="50">
        <v>13120</v>
      </c>
      <c r="C6" s="50">
        <v>360</v>
      </c>
      <c r="D6" s="50">
        <v>10000</v>
      </c>
      <c r="E6" s="50">
        <v>2000</v>
      </c>
      <c r="F6" s="50">
        <v>13480</v>
      </c>
      <c r="G6" s="50">
        <v>25480</v>
      </c>
      <c r="H6" s="50">
        <v>37480</v>
      </c>
      <c r="I6" s="50">
        <v>49480</v>
      </c>
      <c r="J6" s="53"/>
    </row>
    <row r="7" spans="1:10" s="39" customFormat="1" ht="21" customHeight="1">
      <c r="A7" s="52" t="s">
        <v>40</v>
      </c>
      <c r="B7" s="50">
        <v>1120</v>
      </c>
      <c r="C7" s="50">
        <v>480</v>
      </c>
      <c r="D7" s="54" t="s">
        <v>41</v>
      </c>
      <c r="E7" s="54" t="s">
        <v>41</v>
      </c>
      <c r="F7" s="50">
        <v>1600</v>
      </c>
      <c r="G7" s="54" t="s">
        <v>41</v>
      </c>
      <c r="H7" s="54" t="s">
        <v>41</v>
      </c>
      <c r="I7" s="54" t="s">
        <v>41</v>
      </c>
      <c r="J7" s="53"/>
    </row>
    <row r="8" spans="1:10" s="39" customFormat="1" ht="21" customHeight="1">
      <c r="A8" s="52" t="s">
        <v>42</v>
      </c>
      <c r="B8" s="50">
        <v>75400</v>
      </c>
      <c r="C8" s="50">
        <v>3460</v>
      </c>
      <c r="D8" s="50">
        <v>10000</v>
      </c>
      <c r="E8" s="50">
        <v>2000</v>
      </c>
      <c r="F8" s="50">
        <v>78860</v>
      </c>
      <c r="G8" s="50">
        <v>90860</v>
      </c>
      <c r="H8" s="50">
        <v>102860</v>
      </c>
      <c r="I8" s="50">
        <v>114860</v>
      </c>
      <c r="J8" s="53" t="s">
        <v>43</v>
      </c>
    </row>
    <row r="9" spans="1:10" s="39" customFormat="1" ht="21" customHeight="1">
      <c r="A9" s="52" t="s">
        <v>44</v>
      </c>
      <c r="B9" s="50">
        <v>42900</v>
      </c>
      <c r="C9" s="50">
        <v>360</v>
      </c>
      <c r="D9" s="50">
        <v>10000</v>
      </c>
      <c r="E9" s="50">
        <v>2000</v>
      </c>
      <c r="F9" s="50">
        <v>43260</v>
      </c>
      <c r="G9" s="50">
        <v>55260</v>
      </c>
      <c r="H9" s="50">
        <v>67260</v>
      </c>
      <c r="I9" s="50">
        <v>79260</v>
      </c>
      <c r="J9" s="53"/>
    </row>
    <row r="10" spans="1:10" s="39" customFormat="1" ht="21" customHeight="1">
      <c r="A10" s="52" t="s">
        <v>45</v>
      </c>
      <c r="B10" s="50">
        <v>15300</v>
      </c>
      <c r="C10" s="50">
        <v>360</v>
      </c>
      <c r="D10" s="50">
        <v>10000</v>
      </c>
      <c r="E10" s="50">
        <v>2000</v>
      </c>
      <c r="F10" s="50">
        <v>15660</v>
      </c>
      <c r="G10" s="50">
        <v>27660</v>
      </c>
      <c r="H10" s="50">
        <v>39660</v>
      </c>
      <c r="I10" s="50">
        <v>51660</v>
      </c>
      <c r="J10" s="53"/>
    </row>
    <row r="11" spans="1:10" s="39" customFormat="1" ht="21" customHeight="1">
      <c r="A11" s="52" t="s">
        <v>46</v>
      </c>
      <c r="B11" s="50">
        <v>820</v>
      </c>
      <c r="C11" s="50">
        <v>480</v>
      </c>
      <c r="D11" s="54" t="s">
        <v>41</v>
      </c>
      <c r="E11" s="54" t="s">
        <v>41</v>
      </c>
      <c r="F11" s="50">
        <v>1300</v>
      </c>
      <c r="G11" s="54" t="s">
        <v>41</v>
      </c>
      <c r="H11" s="54" t="s">
        <v>41</v>
      </c>
      <c r="I11" s="54" t="s">
        <v>41</v>
      </c>
      <c r="J11" s="53"/>
    </row>
    <row r="12" spans="1:10" s="39" customFormat="1" ht="21" customHeight="1">
      <c r="A12" s="52" t="s">
        <v>47</v>
      </c>
      <c r="B12" s="50">
        <v>12460</v>
      </c>
      <c r="C12" s="50">
        <v>480</v>
      </c>
      <c r="D12" s="50">
        <v>10000</v>
      </c>
      <c r="E12" s="50">
        <v>2000</v>
      </c>
      <c r="F12" s="50">
        <v>12940</v>
      </c>
      <c r="G12" s="50">
        <v>24940</v>
      </c>
      <c r="H12" s="50">
        <v>36940</v>
      </c>
      <c r="I12" s="50">
        <v>48940</v>
      </c>
      <c r="J12" s="53"/>
    </row>
    <row r="13" spans="1:10" s="39" customFormat="1" ht="21" customHeight="1">
      <c r="A13" s="52" t="s">
        <v>48</v>
      </c>
      <c r="B13" s="50">
        <v>20880</v>
      </c>
      <c r="C13" s="50">
        <v>360</v>
      </c>
      <c r="D13" s="50">
        <v>10000</v>
      </c>
      <c r="E13" s="50">
        <v>2000</v>
      </c>
      <c r="F13" s="50">
        <v>21240</v>
      </c>
      <c r="G13" s="50">
        <v>33240</v>
      </c>
      <c r="H13" s="50">
        <v>45240</v>
      </c>
      <c r="I13" s="50">
        <v>57240</v>
      </c>
      <c r="J13" s="53"/>
    </row>
    <row r="14" spans="1:10" s="39" customFormat="1" ht="21" customHeight="1">
      <c r="A14" s="52" t="s">
        <v>49</v>
      </c>
      <c r="B14" s="50">
        <v>22800</v>
      </c>
      <c r="C14" s="50">
        <v>360</v>
      </c>
      <c r="D14" s="50">
        <v>10000</v>
      </c>
      <c r="E14" s="50">
        <v>2000</v>
      </c>
      <c r="F14" s="50">
        <v>23160</v>
      </c>
      <c r="G14" s="50">
        <v>35160</v>
      </c>
      <c r="H14" s="50">
        <v>47160</v>
      </c>
      <c r="I14" s="50">
        <v>59160</v>
      </c>
      <c r="J14" s="53"/>
    </row>
    <row r="15" spans="1:10" s="39" customFormat="1" ht="21" customHeight="1">
      <c r="A15" s="79" t="s">
        <v>75</v>
      </c>
      <c r="B15" s="50">
        <v>28900</v>
      </c>
      <c r="C15" s="50">
        <v>360</v>
      </c>
      <c r="D15" s="50">
        <v>10000</v>
      </c>
      <c r="E15" s="50">
        <v>2000</v>
      </c>
      <c r="F15" s="50">
        <v>29260</v>
      </c>
      <c r="G15" s="50">
        <v>41260</v>
      </c>
      <c r="H15" s="50">
        <v>53260</v>
      </c>
      <c r="I15" s="50">
        <v>65260</v>
      </c>
      <c r="J15" s="53"/>
    </row>
    <row r="16" spans="1:10" s="39" customFormat="1" ht="21" customHeight="1">
      <c r="A16" s="79" t="s">
        <v>76</v>
      </c>
      <c r="B16" s="50">
        <v>28680</v>
      </c>
      <c r="C16" s="50">
        <v>360</v>
      </c>
      <c r="D16" s="50">
        <v>10000</v>
      </c>
      <c r="E16" s="50">
        <v>2000</v>
      </c>
      <c r="F16" s="50">
        <v>29040</v>
      </c>
      <c r="G16" s="50">
        <v>41040</v>
      </c>
      <c r="H16" s="50">
        <v>53040</v>
      </c>
      <c r="I16" s="50">
        <v>65040</v>
      </c>
      <c r="J16" s="53"/>
    </row>
    <row r="17" spans="1:10" s="39" customFormat="1" ht="21" customHeight="1">
      <c r="A17" s="52" t="s">
        <v>50</v>
      </c>
      <c r="B17" s="50">
        <v>35000</v>
      </c>
      <c r="C17" s="50">
        <v>360</v>
      </c>
      <c r="D17" s="50">
        <v>10000</v>
      </c>
      <c r="E17" s="50">
        <v>2000</v>
      </c>
      <c r="F17" s="50">
        <v>35360</v>
      </c>
      <c r="G17" s="50">
        <v>47360</v>
      </c>
      <c r="H17" s="50">
        <v>59360</v>
      </c>
      <c r="I17" s="50">
        <v>71360</v>
      </c>
      <c r="J17" s="53"/>
    </row>
    <row r="18" spans="1:10" s="39" customFormat="1" ht="21" customHeight="1">
      <c r="A18" s="52" t="s">
        <v>51</v>
      </c>
      <c r="B18" s="50">
        <v>34940</v>
      </c>
      <c r="C18" s="50">
        <v>360</v>
      </c>
      <c r="D18" s="50">
        <v>10000</v>
      </c>
      <c r="E18" s="50">
        <v>2000</v>
      </c>
      <c r="F18" s="50">
        <v>35300</v>
      </c>
      <c r="G18" s="50">
        <v>47300</v>
      </c>
      <c r="H18" s="50">
        <v>59300</v>
      </c>
      <c r="I18" s="50">
        <v>71300</v>
      </c>
      <c r="J18" s="53"/>
    </row>
    <row r="19" spans="1:10" s="39" customFormat="1" ht="21" customHeight="1" thickBot="1">
      <c r="A19" s="55" t="s">
        <v>52</v>
      </c>
      <c r="B19" s="56">
        <v>64200</v>
      </c>
      <c r="C19" s="56">
        <v>1320</v>
      </c>
      <c r="D19" s="56">
        <v>10000</v>
      </c>
      <c r="E19" s="56">
        <v>2000</v>
      </c>
      <c r="F19" s="56">
        <v>65520</v>
      </c>
      <c r="G19" s="56">
        <v>77520</v>
      </c>
      <c r="H19" s="56">
        <v>89520</v>
      </c>
      <c r="I19" s="56">
        <v>101520</v>
      </c>
      <c r="J19" s="57" t="s">
        <v>43</v>
      </c>
    </row>
    <row r="20" spans="1:2" ht="24" customHeight="1">
      <c r="A20" s="58"/>
      <c r="B20" s="61"/>
    </row>
    <row r="21" spans="1:2" ht="12.75">
      <c r="A21" s="61" t="s">
        <v>77</v>
      </c>
      <c r="B21" s="62">
        <v>29040</v>
      </c>
    </row>
    <row r="22" spans="1:2" ht="12.75">
      <c r="A22" s="61" t="s">
        <v>78</v>
      </c>
      <c r="B22" s="62">
        <v>41040</v>
      </c>
    </row>
    <row r="23" spans="1:2" ht="12.75">
      <c r="A23" s="61" t="s">
        <v>116</v>
      </c>
      <c r="B23" s="62">
        <v>53040</v>
      </c>
    </row>
    <row r="24" spans="1:2" ht="12.75">
      <c r="A24" s="61" t="s">
        <v>117</v>
      </c>
      <c r="B24" s="62">
        <v>65040</v>
      </c>
    </row>
    <row r="25" spans="1:2" ht="12.75">
      <c r="A25" s="61" t="s">
        <v>79</v>
      </c>
      <c r="B25" s="62">
        <v>21240</v>
      </c>
    </row>
    <row r="26" spans="1:2" ht="12.75">
      <c r="A26" s="61" t="s">
        <v>80</v>
      </c>
      <c r="B26" s="62">
        <v>33240</v>
      </c>
    </row>
    <row r="27" spans="1:2" ht="12.75">
      <c r="A27" s="61" t="s">
        <v>81</v>
      </c>
      <c r="B27" s="62">
        <v>45240</v>
      </c>
    </row>
    <row r="28" spans="1:2" ht="12.75">
      <c r="A28" s="61" t="s">
        <v>82</v>
      </c>
      <c r="B28" s="62">
        <v>57240</v>
      </c>
    </row>
    <row r="29" spans="1:2" ht="12.75">
      <c r="A29" s="61" t="s">
        <v>83</v>
      </c>
      <c r="B29" s="62">
        <v>15660</v>
      </c>
    </row>
    <row r="30" spans="1:2" ht="12.75">
      <c r="A30" s="61" t="s">
        <v>84</v>
      </c>
      <c r="B30" s="62">
        <v>27660</v>
      </c>
    </row>
    <row r="31" spans="1:2" ht="12.75">
      <c r="A31" s="61" t="s">
        <v>85</v>
      </c>
      <c r="B31" s="62">
        <v>39660</v>
      </c>
    </row>
    <row r="32" spans="1:2" ht="12.75">
      <c r="A32" s="61" t="s">
        <v>86</v>
      </c>
      <c r="B32" s="62">
        <v>51660</v>
      </c>
    </row>
    <row r="33" spans="1:2" ht="12.75">
      <c r="A33" s="61" t="s">
        <v>87</v>
      </c>
      <c r="B33" s="62">
        <v>29260</v>
      </c>
    </row>
    <row r="34" spans="1:2" ht="12.75">
      <c r="A34" s="61" t="s">
        <v>118</v>
      </c>
      <c r="B34" s="62">
        <v>41260</v>
      </c>
    </row>
    <row r="35" spans="1:2" ht="12.75">
      <c r="A35" s="61" t="s">
        <v>88</v>
      </c>
      <c r="B35" s="62">
        <v>53260</v>
      </c>
    </row>
    <row r="36" spans="1:2" ht="12.75">
      <c r="A36" s="61" t="s">
        <v>89</v>
      </c>
      <c r="B36" s="62">
        <v>65260</v>
      </c>
    </row>
    <row r="37" spans="1:2" ht="12.75">
      <c r="A37" s="61" t="s">
        <v>90</v>
      </c>
      <c r="B37" s="62">
        <v>1300</v>
      </c>
    </row>
    <row r="38" spans="1:2" ht="12.75">
      <c r="A38" s="61" t="s">
        <v>91</v>
      </c>
      <c r="B38" s="62">
        <v>35300</v>
      </c>
    </row>
    <row r="39" spans="1:2" ht="12.75">
      <c r="A39" s="61" t="s">
        <v>92</v>
      </c>
      <c r="B39" s="62">
        <v>47300</v>
      </c>
    </row>
    <row r="40" spans="1:2" ht="12.75">
      <c r="A40" s="61" t="s">
        <v>93</v>
      </c>
      <c r="B40" s="62">
        <v>59300</v>
      </c>
    </row>
    <row r="41" spans="1:2" ht="12.75">
      <c r="A41" s="61" t="s">
        <v>94</v>
      </c>
      <c r="B41" s="62">
        <v>71300</v>
      </c>
    </row>
    <row r="42" spans="1:2" ht="12.75">
      <c r="A42" s="61" t="s">
        <v>119</v>
      </c>
      <c r="B42" s="62">
        <v>1600</v>
      </c>
    </row>
    <row r="43" spans="1:2" ht="12.75">
      <c r="A43" s="61" t="s">
        <v>120</v>
      </c>
      <c r="B43" s="62">
        <v>23160</v>
      </c>
    </row>
    <row r="44" spans="1:2" ht="12.75">
      <c r="A44" s="61" t="s">
        <v>95</v>
      </c>
      <c r="B44" s="62">
        <v>35160</v>
      </c>
    </row>
    <row r="45" spans="1:2" ht="12.75">
      <c r="A45" s="61" t="s">
        <v>96</v>
      </c>
      <c r="B45" s="62">
        <v>47160</v>
      </c>
    </row>
    <row r="46" spans="1:2" ht="12.75">
      <c r="A46" s="61" t="s">
        <v>97</v>
      </c>
      <c r="B46" s="62">
        <v>59160</v>
      </c>
    </row>
    <row r="47" spans="1:2" ht="12.75">
      <c r="A47" s="61" t="s">
        <v>98</v>
      </c>
      <c r="B47" s="62">
        <v>35360</v>
      </c>
    </row>
    <row r="48" spans="1:2" ht="12.75">
      <c r="A48" s="61" t="s">
        <v>99</v>
      </c>
      <c r="B48" s="62">
        <v>47360</v>
      </c>
    </row>
    <row r="49" spans="1:2" ht="12.75">
      <c r="A49" s="61" t="s">
        <v>100</v>
      </c>
      <c r="B49" s="62">
        <v>59360</v>
      </c>
    </row>
    <row r="50" spans="1:2" ht="12.75">
      <c r="A50" s="61" t="s">
        <v>101</v>
      </c>
      <c r="B50" s="62">
        <v>71360</v>
      </c>
    </row>
    <row r="51" spans="1:2" ht="12.75">
      <c r="A51" s="61" t="s">
        <v>102</v>
      </c>
      <c r="B51" s="62">
        <v>13480</v>
      </c>
    </row>
    <row r="52" spans="1:2" ht="12.75">
      <c r="A52" s="61" t="s">
        <v>103</v>
      </c>
      <c r="B52" s="62">
        <v>25480</v>
      </c>
    </row>
    <row r="53" spans="1:2" ht="12.75">
      <c r="A53" s="61" t="s">
        <v>104</v>
      </c>
      <c r="B53" s="62">
        <v>37480</v>
      </c>
    </row>
    <row r="54" spans="1:2" ht="12.75">
      <c r="A54" s="61" t="s">
        <v>105</v>
      </c>
      <c r="B54" s="62">
        <v>49480</v>
      </c>
    </row>
    <row r="55" spans="1:2" ht="12.75">
      <c r="A55" s="61" t="s">
        <v>106</v>
      </c>
      <c r="B55" s="62">
        <v>65520</v>
      </c>
    </row>
    <row r="56" spans="1:2" ht="12.75">
      <c r="A56" s="61" t="s">
        <v>107</v>
      </c>
      <c r="B56" s="62">
        <v>77520</v>
      </c>
    </row>
    <row r="57" spans="1:2" ht="12.75">
      <c r="A57" s="61" t="s">
        <v>108</v>
      </c>
      <c r="B57" s="62">
        <v>89520</v>
      </c>
    </row>
    <row r="58" spans="1:2" ht="12.75">
      <c r="A58" s="61" t="s">
        <v>109</v>
      </c>
      <c r="B58" s="62">
        <v>101520</v>
      </c>
    </row>
    <row r="59" spans="1:2" ht="12.75">
      <c r="A59" s="61" t="s">
        <v>121</v>
      </c>
      <c r="B59" s="62">
        <v>12940</v>
      </c>
    </row>
    <row r="60" spans="1:2" ht="12.75">
      <c r="A60" s="61" t="s">
        <v>122</v>
      </c>
      <c r="B60" s="62">
        <v>24940</v>
      </c>
    </row>
    <row r="61" spans="1:2" ht="12.75">
      <c r="A61" s="61" t="s">
        <v>123</v>
      </c>
      <c r="B61" s="62">
        <v>36940</v>
      </c>
    </row>
    <row r="62" spans="1:2" ht="12.75">
      <c r="A62" s="61" t="s">
        <v>124</v>
      </c>
      <c r="B62" s="62">
        <v>48940</v>
      </c>
    </row>
    <row r="63" spans="1:2" ht="12.75">
      <c r="A63" s="61" t="s">
        <v>110</v>
      </c>
      <c r="B63" s="62">
        <v>78860</v>
      </c>
    </row>
    <row r="64" spans="1:2" ht="12.75">
      <c r="A64" s="61" t="s">
        <v>125</v>
      </c>
      <c r="B64" s="62">
        <v>90860</v>
      </c>
    </row>
    <row r="65" spans="1:2" ht="12.75">
      <c r="A65" s="61" t="s">
        <v>126</v>
      </c>
      <c r="B65" s="62">
        <v>102860</v>
      </c>
    </row>
    <row r="66" spans="1:2" ht="12.75">
      <c r="A66" s="61" t="s">
        <v>127</v>
      </c>
      <c r="B66" s="62">
        <v>114860</v>
      </c>
    </row>
    <row r="67" spans="1:2" ht="12.75">
      <c r="A67" s="61" t="s">
        <v>111</v>
      </c>
      <c r="B67" s="62">
        <v>43260</v>
      </c>
    </row>
    <row r="68" spans="1:2" ht="12.75">
      <c r="A68" s="61" t="s">
        <v>112</v>
      </c>
      <c r="B68" s="62">
        <v>55260</v>
      </c>
    </row>
    <row r="69" spans="1:2" ht="12.75">
      <c r="A69" s="61" t="s">
        <v>113</v>
      </c>
      <c r="B69" s="62">
        <v>67260</v>
      </c>
    </row>
    <row r="70" spans="1:2" ht="12.75">
      <c r="A70" s="61" t="s">
        <v>114</v>
      </c>
      <c r="B70" s="62">
        <v>79260</v>
      </c>
    </row>
    <row r="71" spans="1:2" ht="12.75">
      <c r="A71" s="61" t="s">
        <v>115</v>
      </c>
      <c r="B71" s="62">
        <v>29260</v>
      </c>
    </row>
    <row r="72" spans="1:2" ht="12.75">
      <c r="A72" s="61" t="s">
        <v>128</v>
      </c>
      <c r="B72" s="62">
        <v>41260</v>
      </c>
    </row>
    <row r="73" spans="1:2" ht="12.75">
      <c r="A73" s="61" t="s">
        <v>129</v>
      </c>
      <c r="B73" s="62">
        <v>53260</v>
      </c>
    </row>
    <row r="74" spans="1:2" ht="12.75">
      <c r="A74" s="61" t="s">
        <v>130</v>
      </c>
      <c r="B74" s="62">
        <v>65260</v>
      </c>
    </row>
    <row r="75" spans="1:2" ht="12.75">
      <c r="A75" s="61" t="s">
        <v>131</v>
      </c>
      <c r="B75" s="62">
        <v>28600</v>
      </c>
    </row>
    <row r="76" spans="1:2" ht="12.75">
      <c r="A76" s="61" t="s">
        <v>132</v>
      </c>
      <c r="B76" s="62">
        <v>40600</v>
      </c>
    </row>
    <row r="77" spans="1:2" ht="12.75">
      <c r="A77" s="61" t="s">
        <v>133</v>
      </c>
      <c r="B77" s="62">
        <v>52600</v>
      </c>
    </row>
    <row r="78" spans="1:2" ht="12.75">
      <c r="A78" s="61" t="s">
        <v>134</v>
      </c>
      <c r="B78" s="62">
        <v>64600</v>
      </c>
    </row>
  </sheetData>
  <sheetProtection/>
  <mergeCells count="2">
    <mergeCell ref="G2:H2"/>
    <mergeCell ref="B2:C2"/>
  </mergeCells>
  <printOptions/>
  <pageMargins left="0.7874015748031497" right="0.3937007874015748" top="0.3" bottom="0.24" header="0.2" footer="0.2"/>
  <pageSetup horizontalDpi="300" verticalDpi="300" orientation="portrait" paperSize="9" scale="65" r:id="rId1"/>
  <headerFooter alignWithMargins="0">
    <oddHeader>&amp;C&amp;16行き先・旅程別旅費所要概算額&amp;R&amp;8別紙　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matsubara</dc:creator>
  <cp:keywords/>
  <dc:description/>
  <cp:lastModifiedBy>chiken03</cp:lastModifiedBy>
  <cp:lastPrinted>2014-07-07T05:05:08Z</cp:lastPrinted>
  <dcterms:created xsi:type="dcterms:W3CDTF">2000-01-26T06:00:54Z</dcterms:created>
  <dcterms:modified xsi:type="dcterms:W3CDTF">2020-02-21T04:49:23Z</dcterms:modified>
  <cp:category/>
  <cp:version/>
  <cp:contentType/>
  <cp:contentStatus/>
</cp:coreProperties>
</file>